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Load List" sheetId="2" state="visible" r:id="rId2"/>
    <sheet xmlns:r="http://schemas.openxmlformats.org/officeDocument/2006/relationships" name="How It Work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sz val="15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FFF2CC"/>
      </patternFill>
    </fill>
    <fill>
      <patternFill patternType="solid">
        <fgColor rgb="00E2F0D9"/>
      </patternFill>
    </fill>
    <fill>
      <patternFill patternType="solid">
        <fgColor rgb="001F4E78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>
      <c r="A1" s="1" t="inlineStr">
        <is>
          <t>HYBRID INVERTER + LITHIUM BATTERY CALCULATOR</t>
        </is>
      </c>
      <c r="B1" s="2" t="n"/>
      <c r="C1" s="2" t="n"/>
      <c r="D1" s="2" t="n"/>
      <c r="E1" s="2" t="n"/>
      <c r="F1" s="2" t="n"/>
    </row>
    <row r="2">
      <c r="A2" s="2" t="n"/>
      <c r="B2" s="2" t="n"/>
      <c r="C2" s="2" t="n"/>
      <c r="D2" s="2" t="n"/>
      <c r="E2" s="2" t="n"/>
      <c r="F2" s="2" t="n"/>
    </row>
    <row r="3">
      <c r="A3" s="3" t="inlineStr">
        <is>
          <t>STEP 1 — PROJECT INPUTS</t>
        </is>
      </c>
      <c r="B3" s="2" t="n"/>
      <c r="C3" s="2" t="n"/>
      <c r="D3" s="2" t="n"/>
      <c r="E3" s="2" t="n"/>
      <c r="F3" s="2" t="n"/>
    </row>
    <row r="4">
      <c r="A4" s="2" t="inlineStr">
        <is>
          <t>Maximum simultaneous load</t>
        </is>
      </c>
      <c r="B4" s="4" t="n">
        <v>5</v>
      </c>
      <c r="C4" s="2" t="inlineStr">
        <is>
          <t>kW</t>
        </is>
      </c>
      <c r="D4" s="2" t="inlineStr">
        <is>
          <t>All important loads that may run together</t>
        </is>
      </c>
      <c r="E4" s="2" t="n"/>
      <c r="F4" s="2" t="n"/>
    </row>
    <row r="5">
      <c r="A5" s="2" t="inlineStr">
        <is>
          <t>Desired backup load</t>
        </is>
      </c>
      <c r="B5" s="4" t="n">
        <v>3</v>
      </c>
      <c r="C5" s="2" t="inlineStr">
        <is>
          <t>kW</t>
        </is>
      </c>
      <c r="D5" s="2" t="inlineStr">
        <is>
          <t>Load you actually want to run during power cut</t>
        </is>
      </c>
      <c r="E5" s="2" t="n"/>
      <c r="F5" s="2" t="n"/>
    </row>
    <row r="6">
      <c r="A6" s="2" t="inlineStr">
        <is>
          <t>Backup duration</t>
        </is>
      </c>
      <c r="B6" s="4" t="n">
        <v>6</v>
      </c>
      <c r="C6" s="2" t="inlineStr">
        <is>
          <t>hours</t>
        </is>
      </c>
      <c r="D6" s="2" t="inlineStr">
        <is>
          <t>Required battery backup</t>
        </is>
      </c>
      <c r="E6" s="2" t="n"/>
      <c r="F6" s="2" t="n"/>
    </row>
    <row r="7">
      <c r="A7" s="2" t="inlineStr">
        <is>
          <t>LiFePO4 DoD</t>
        </is>
      </c>
      <c r="B7" s="5" t="n">
        <v>90</v>
      </c>
      <c r="C7" s="2" t="inlineStr">
        <is>
          <t>%</t>
        </is>
      </c>
      <c r="D7" s="2" t="inlineStr">
        <is>
          <t>Use actual battery manufacturer's allowed DoD</t>
        </is>
      </c>
      <c r="E7" s="2" t="n"/>
      <c r="F7" s="2" t="n"/>
    </row>
    <row r="8">
      <c r="A8" s="2" t="inlineStr">
        <is>
          <t>Battery/system efficiency</t>
        </is>
      </c>
      <c r="B8" s="5" t="n">
        <v>92</v>
      </c>
      <c r="C8" s="2" t="inlineStr">
        <is>
          <t>%</t>
        </is>
      </c>
      <c r="D8" s="2" t="inlineStr">
        <is>
          <t>Use actual inverter+battery data where available</t>
        </is>
      </c>
      <c r="E8" s="2" t="n"/>
      <c r="F8" s="2" t="n"/>
    </row>
    <row r="9">
      <c r="A9" s="2" t="inlineStr">
        <is>
          <t>Design reserve</t>
        </is>
      </c>
      <c r="B9" s="5" t="n">
        <v>10</v>
      </c>
      <c r="C9" s="2" t="inlineStr">
        <is>
          <t>%</t>
        </is>
      </c>
      <c r="D9" s="2" t="inlineStr">
        <is>
          <t>Extra design margin</t>
        </is>
      </c>
      <c r="E9" s="2" t="n"/>
      <c r="F9" s="2" t="n"/>
    </row>
    <row r="10">
      <c r="A10" s="2" t="inlineStr">
        <is>
          <t>Battery unit capacity</t>
        </is>
      </c>
      <c r="B10" s="4" t="n">
        <v>5.12</v>
      </c>
      <c r="C10" s="2" t="inlineStr">
        <is>
          <t>kWh</t>
        </is>
      </c>
      <c r="D10" s="2" t="inlineStr">
        <is>
          <t>Example: 51.2V × 100Ah</t>
        </is>
      </c>
      <c r="E10" s="2" t="n"/>
      <c r="F10" s="2" t="n"/>
    </row>
    <row r="11">
      <c r="A11" s="2" t="inlineStr">
        <is>
          <t>Battery nominal voltage</t>
        </is>
      </c>
      <c r="B11" s="4" t="n">
        <v>51.2</v>
      </c>
      <c r="C11" s="2" t="inlineStr">
        <is>
          <t>V</t>
        </is>
      </c>
      <c r="D11" s="2" t="inlineStr">
        <is>
          <t>Example LV LiFePO4</t>
        </is>
      </c>
      <c r="E11" s="2" t="n"/>
      <c r="F11" s="2" t="n"/>
    </row>
    <row r="12">
      <c r="A12" s="2" t="inlineStr">
        <is>
          <t>Battery unit capacity</t>
        </is>
      </c>
      <c r="B12" s="4" t="n">
        <v>100</v>
      </c>
      <c r="C12" s="2" t="inlineStr">
        <is>
          <t>Ah</t>
        </is>
      </c>
      <c r="D12" s="2" t="inlineStr">
        <is>
          <t>Example 51.2V 100Ah</t>
        </is>
      </c>
      <c r="E12" s="2" t="n"/>
      <c r="F12" s="2" t="n"/>
    </row>
    <row r="13">
      <c r="A13" s="2" t="n"/>
      <c r="B13" s="2" t="n"/>
      <c r="C13" s="2" t="n"/>
      <c r="D13" s="2" t="n"/>
      <c r="E13" s="2" t="n"/>
      <c r="F13" s="2" t="n"/>
    </row>
    <row r="14">
      <c r="A14" s="3" t="inlineStr">
        <is>
          <t>STEP 2 — AUTOMATIC RESULTS</t>
        </is>
      </c>
      <c r="B14" s="2" t="n"/>
      <c r="C14" s="2" t="n"/>
      <c r="D14" s="2" t="n"/>
      <c r="E14" s="2" t="n"/>
      <c r="F14" s="2" t="n"/>
    </row>
    <row r="15">
      <c r="A15" s="6" t="inlineStr">
        <is>
          <t>Backup energy required</t>
        </is>
      </c>
      <c r="B15" s="7">
        <f>B5*B6</f>
        <v/>
      </c>
      <c r="C15" s="2" t="inlineStr">
        <is>
          <t>kWh</t>
        </is>
      </c>
      <c r="D15" s="2" t="inlineStr">
        <is>
          <t>Backup load × hours</t>
        </is>
      </c>
      <c r="E15" s="2" t="n"/>
      <c r="F15" s="2" t="n"/>
    </row>
    <row r="16">
      <c r="A16" s="6" t="inlineStr">
        <is>
          <t>Required battery bank</t>
        </is>
      </c>
      <c r="B16" s="7">
        <f>B15/((B7/100)*(B8/100))*(1+B9/100)</f>
        <v/>
      </c>
      <c r="C16" s="2" t="inlineStr">
        <is>
          <t>kWh</t>
        </is>
      </c>
      <c r="D16" s="2" t="inlineStr">
        <is>
          <t>Energy adjusted for DoD, efficiency &amp; reserve</t>
        </is>
      </c>
      <c r="E16" s="2" t="n"/>
      <c r="F16" s="2" t="n"/>
    </row>
    <row r="17">
      <c r="A17" s="6" t="inlineStr">
        <is>
          <t>Battery units required</t>
        </is>
      </c>
      <c r="B17" s="7">
        <f>ROUNDUP(B16/B10,0)</f>
        <v/>
      </c>
      <c r="C17" s="2" t="inlineStr">
        <is>
          <t>units</t>
        </is>
      </c>
      <c r="D17" s="2" t="inlineStr">
        <is>
          <t>Always round UP</t>
        </is>
      </c>
      <c r="E17" s="2" t="n"/>
      <c r="F17" s="2" t="n"/>
    </row>
    <row r="18">
      <c r="A18" s="6" t="inlineStr">
        <is>
          <t>Installed battery capacity</t>
        </is>
      </c>
      <c r="B18" s="7">
        <f>B17*B10</f>
        <v/>
      </c>
      <c r="C18" s="2" t="inlineStr">
        <is>
          <t>kWh</t>
        </is>
      </c>
      <c r="D18" s="2" t="inlineStr">
        <is>
          <t>Battery units × unit capacity</t>
        </is>
      </c>
      <c r="E18" s="2" t="n"/>
      <c r="F18" s="2" t="n"/>
    </row>
    <row r="19">
      <c r="A19" s="6" t="inlineStr">
        <is>
          <t>Installed battery Ah</t>
        </is>
      </c>
      <c r="B19" s="7">
        <f>B18*1000/B11</f>
        <v/>
      </c>
      <c r="C19" s="2" t="inlineStr">
        <is>
          <t>Ah</t>
        </is>
      </c>
      <c r="D19" s="2" t="inlineStr">
        <is>
          <t>At nominal battery voltage</t>
        </is>
      </c>
      <c r="E19" s="2" t="n"/>
      <c r="F19" s="2" t="n"/>
    </row>
    <row r="20">
      <c r="A20" s="6" t="inlineStr">
        <is>
          <t>Approx. continuous battery current</t>
        </is>
      </c>
      <c r="B20" s="7">
        <f>B5*1000/(B11*(B8/100))</f>
        <v/>
      </c>
      <c r="C20" s="2" t="inlineStr">
        <is>
          <t>A</t>
        </is>
      </c>
      <c r="D20" s="2" t="inlineStr">
        <is>
          <t>Approx.; verify actual inverter/BMS limits</t>
        </is>
      </c>
      <c r="E20" s="2" t="n"/>
      <c r="F20" s="2" t="n"/>
    </row>
    <row r="21">
      <c r="A21" s="6" t="inlineStr">
        <is>
          <t>Suggested inverter minimum</t>
        </is>
      </c>
      <c r="B21" s="7">
        <f>MAX(B4*1.25,B5*1.25)</f>
        <v/>
      </c>
      <c r="C21" s="2" t="inlineStr">
        <is>
          <t>kW</t>
        </is>
      </c>
      <c r="D21" s="2" t="inlineStr">
        <is>
          <t>Planning estimate with 25% headroom</t>
        </is>
      </c>
      <c r="E21" s="2" t="n"/>
      <c r="F21" s="2" t="n"/>
    </row>
    <row r="22">
      <c r="A22" s="6" t="inlineStr">
        <is>
          <t>Recommended inverter class</t>
        </is>
      </c>
      <c r="B22" s="7">
        <f>IF(B21&lt;=3,"3 kW",IF(B21&lt;=5,"5 kW",IF(B21&lt;=8,"8 kW",IF(B21&lt;=10,"10 kW",IF(B21&lt;=15,"15 kW",IF(B21&lt;=20,"20 kW","&gt;20 kW / engineering design"))))))</f>
        <v/>
      </c>
      <c r="C22" s="2" t="inlineStr"/>
      <c r="D22" s="2" t="inlineStr">
        <is>
          <t>Final model must be checked against actual load &amp; surge</t>
        </is>
      </c>
      <c r="E22" s="2" t="n"/>
      <c r="F22" s="2" t="n"/>
    </row>
    <row r="25">
      <c r="A25" s="8" t="inlineStr">
        <is>
          <t>IMPORTANT: This is a planning calculator, not a final engineering design. For actual installation, verify inverter surge rating, continuous output, battery charge/discharge current, BMS limits, battery temperature/derating, cable/protection, phase balance, and manufacturer compatibility.</t>
        </is>
      </c>
    </row>
    <row r="26"/>
  </sheetData>
  <mergeCells count="4">
    <mergeCell ref="A3:F3"/>
    <mergeCell ref="A14:F14"/>
    <mergeCell ref="A25:F26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>
      <c r="A1" s="9" t="inlineStr">
        <is>
          <t>OPTIONAL — BUILD THE LOAD FROM APPLIANCES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10" t="inlineStr">
        <is>
          <t>Appliance</t>
        </is>
      </c>
      <c r="B3" s="10" t="inlineStr">
        <is>
          <t>Watts</t>
        </is>
      </c>
      <c r="C3" s="10" t="inlineStr">
        <is>
          <t>Qty</t>
        </is>
      </c>
      <c r="D3" s="10" t="inlineStr">
        <is>
          <t>Running kW</t>
        </is>
      </c>
      <c r="E3" s="10" t="inlineStr">
        <is>
          <t>Backup? (1=Yes)</t>
        </is>
      </c>
      <c r="F3" s="10" t="inlineStr">
        <is>
          <t>Backup kW</t>
        </is>
      </c>
      <c r="G3" s="10" t="inlineStr">
        <is>
          <t>Backup hours</t>
        </is>
      </c>
      <c r="H3" s="10" t="inlineStr">
        <is>
          <t>Backup kWh</t>
        </is>
      </c>
    </row>
    <row r="4">
      <c r="A4" s="2" t="inlineStr">
        <is>
          <t>Lights</t>
        </is>
      </c>
      <c r="B4" s="2" t="n">
        <v>20</v>
      </c>
      <c r="C4" s="2" t="n">
        <v>10</v>
      </c>
      <c r="D4" s="2">
        <f>B4*C4/1000</f>
        <v/>
      </c>
      <c r="E4" s="2" t="n">
        <v>1</v>
      </c>
      <c r="F4" s="2">
        <f>D4*E4</f>
        <v/>
      </c>
      <c r="G4" s="2" t="n">
        <v>6</v>
      </c>
      <c r="H4" s="2">
        <f>F4*G4</f>
        <v/>
      </c>
    </row>
    <row r="5">
      <c r="A5" s="2" t="inlineStr">
        <is>
          <t>Fans</t>
        </is>
      </c>
      <c r="B5" s="2" t="n">
        <v>70</v>
      </c>
      <c r="C5" s="2" t="n">
        <v>4</v>
      </c>
      <c r="D5" s="2">
        <f>B5*C5/1000</f>
        <v/>
      </c>
      <c r="E5" s="2" t="n">
        <v>1</v>
      </c>
      <c r="F5" s="2">
        <f>D5*E5</f>
        <v/>
      </c>
      <c r="G5" s="2" t="n">
        <v>6</v>
      </c>
      <c r="H5" s="2">
        <f>F5*G5</f>
        <v/>
      </c>
    </row>
    <row r="6">
      <c r="A6" s="2" t="inlineStr">
        <is>
          <t>Fridge</t>
        </is>
      </c>
      <c r="B6" s="2" t="n">
        <v>200</v>
      </c>
      <c r="C6" s="2" t="n">
        <v>1</v>
      </c>
      <c r="D6" s="2">
        <f>B6*C6/1000</f>
        <v/>
      </c>
      <c r="E6" s="2" t="n">
        <v>1</v>
      </c>
      <c r="F6" s="2">
        <f>D6*E6</f>
        <v/>
      </c>
      <c r="G6" s="2" t="n">
        <v>8</v>
      </c>
      <c r="H6" s="2">
        <f>F6*G6</f>
        <v/>
      </c>
    </row>
    <row r="7">
      <c r="A7" s="2" t="inlineStr">
        <is>
          <t>TV</t>
        </is>
      </c>
      <c r="B7" s="2" t="n">
        <v>120</v>
      </c>
      <c r="C7" s="2" t="n">
        <v>1</v>
      </c>
      <c r="D7" s="2">
        <f>B7*C7/1000</f>
        <v/>
      </c>
      <c r="E7" s="2" t="n">
        <v>1</v>
      </c>
      <c r="F7" s="2">
        <f>D7*E7</f>
        <v/>
      </c>
      <c r="G7" s="2" t="n">
        <v>4</v>
      </c>
      <c r="H7" s="2">
        <f>F7*G7</f>
        <v/>
      </c>
    </row>
    <row r="8">
      <c r="A8" s="2" t="inlineStr">
        <is>
          <t>Router</t>
        </is>
      </c>
      <c r="B8" s="2" t="n">
        <v>20</v>
      </c>
      <c r="C8" s="2" t="n">
        <v>1</v>
      </c>
      <c r="D8" s="2">
        <f>B8*C8/1000</f>
        <v/>
      </c>
      <c r="E8" s="2" t="n">
        <v>1</v>
      </c>
      <c r="F8" s="2">
        <f>D8*E8</f>
        <v/>
      </c>
      <c r="G8" s="2" t="n">
        <v>12</v>
      </c>
      <c r="H8" s="2">
        <f>F8*G8</f>
        <v/>
      </c>
    </row>
    <row r="9">
      <c r="A9" s="2" t="inlineStr">
        <is>
          <t>AC</t>
        </is>
      </c>
      <c r="B9" s="2" t="n">
        <v>1200</v>
      </c>
      <c r="C9" s="2" t="n">
        <v>1</v>
      </c>
      <c r="D9" s="2">
        <f>B9*C9/1000</f>
        <v/>
      </c>
      <c r="E9" s="2" t="n">
        <v>0</v>
      </c>
      <c r="F9" s="2">
        <f>D9*E9</f>
        <v/>
      </c>
      <c r="G9" s="2" t="n">
        <v>6</v>
      </c>
      <c r="H9" s="2">
        <f>F9*G9</f>
        <v/>
      </c>
    </row>
    <row r="10">
      <c r="A10" s="2" t="inlineStr">
        <is>
          <t>Pump</t>
        </is>
      </c>
      <c r="B10" s="2" t="n">
        <v>750</v>
      </c>
      <c r="C10" s="2" t="n">
        <v>1</v>
      </c>
      <c r="D10" s="2">
        <f>B10*C10/1000</f>
        <v/>
      </c>
      <c r="E10" s="2" t="n">
        <v>0</v>
      </c>
      <c r="F10" s="2">
        <f>D10*E10</f>
        <v/>
      </c>
      <c r="G10" s="2" t="n">
        <v>1</v>
      </c>
      <c r="H10" s="2">
        <f>F10*G10</f>
        <v/>
      </c>
    </row>
    <row r="11">
      <c r="A11" s="2" t="inlineStr">
        <is>
          <t>Other</t>
        </is>
      </c>
      <c r="B11" s="2" t="n">
        <v>0</v>
      </c>
      <c r="C11" s="2" t="n">
        <v>1</v>
      </c>
      <c r="D11" s="2">
        <f>B11*C11/1000</f>
        <v/>
      </c>
      <c r="E11" s="2" t="n">
        <v>0</v>
      </c>
      <c r="F11" s="2">
        <f>D11*E11</f>
        <v/>
      </c>
      <c r="G11" s="2" t="n">
        <v>1</v>
      </c>
      <c r="H11" s="2">
        <f>F11*G11</f>
        <v/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</row>
    <row r="13">
      <c r="A13" s="2" t="inlineStr">
        <is>
          <t>TOTAL</t>
        </is>
      </c>
      <c r="B13" s="2" t="n"/>
      <c r="C13" s="2" t="n"/>
      <c r="D13" s="2">
        <f>SUM(D4:D11)</f>
        <v/>
      </c>
      <c r="E13" s="2" t="n"/>
      <c r="F13" s="2">
        <f>SUM(F4:F11)</f>
        <v/>
      </c>
      <c r="G13" s="2" t="n"/>
      <c r="H13" s="2">
        <f>SUM(H4:H11)</f>
        <v/>
      </c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</row>
    <row r="15">
      <c r="A15" s="2" t="inlineStr">
        <is>
          <t>Tip:</t>
        </is>
      </c>
      <c r="B15" s="2" t="inlineStr">
        <is>
          <t>Take the maximum simultaneous running load for inverter sizing and the selected backup load for battery sizing.</t>
        </is>
      </c>
      <c r="C15" s="2" t="n"/>
      <c r="D15" s="2" t="n"/>
      <c r="E15" s="2" t="n"/>
      <c r="F15" s="2" t="n"/>
      <c r="G15" s="2" t="n"/>
      <c r="H15" s="2" t="n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9" t="inlineStr">
        <is>
          <t>HOW THE CALCULATOR WORKS</t>
        </is>
      </c>
      <c r="B1" s="2" t="n"/>
    </row>
    <row r="2">
      <c r="A2" s="2" t="n"/>
      <c r="B2" s="2" t="n"/>
    </row>
    <row r="3">
      <c r="A3" s="6" t="inlineStr">
        <is>
          <t>1</t>
        </is>
      </c>
      <c r="B3" s="2" t="inlineStr">
        <is>
          <t>Enter maximum simultaneous load (kW).</t>
        </is>
      </c>
    </row>
    <row r="4">
      <c r="A4" s="6" t="inlineStr">
        <is>
          <t>2</t>
        </is>
      </c>
      <c r="B4" s="2" t="inlineStr">
        <is>
          <t>Enter desired backup load (kW).</t>
        </is>
      </c>
    </row>
    <row r="5">
      <c r="A5" s="6" t="inlineStr">
        <is>
          <t>3</t>
        </is>
      </c>
      <c r="B5" s="2" t="inlineStr">
        <is>
          <t>Enter backup hours.</t>
        </is>
      </c>
    </row>
    <row r="6">
      <c r="A6" s="6" t="inlineStr">
        <is>
          <t>4</t>
        </is>
      </c>
      <c r="B6" s="2" t="inlineStr">
        <is>
          <t>Enter actual LiFePO4 DoD, efficiency and battery unit kWh.</t>
        </is>
      </c>
    </row>
    <row r="7">
      <c r="A7" s="6" t="inlineStr">
        <is>
          <t>5</t>
        </is>
      </c>
      <c r="B7" s="2" t="inlineStr">
        <is>
          <t>Battery energy = backup kW × hours.</t>
        </is>
      </c>
    </row>
    <row r="8">
      <c r="A8" s="6" t="inlineStr">
        <is>
          <t>6</t>
        </is>
      </c>
      <c r="B8" s="2" t="inlineStr">
        <is>
          <t>Required battery bank = energy ÷ (DoD × efficiency) × (1 + reserve).</t>
        </is>
      </c>
    </row>
    <row r="9">
      <c r="A9" s="6" t="inlineStr">
        <is>
          <t>7</t>
        </is>
      </c>
      <c r="B9" s="2" t="inlineStr">
        <is>
          <t>Battery count = required battery kWh ÷ battery-unit kWh, rounded UP.</t>
        </is>
      </c>
    </row>
    <row r="10">
      <c r="A10" s="6" t="inlineStr">
        <is>
          <t>8</t>
        </is>
      </c>
      <c r="B10" s="2" t="inlineStr">
        <is>
          <t>Inverter planning size = max simultaneous load × headroom. Then verify surge/current/model specifications.</t>
        </is>
      </c>
    </row>
    <row r="11">
      <c r="A11" s="6" t="inlineStr">
        <is>
          <t>IMPORTANT</t>
        </is>
      </c>
      <c r="B11" s="2" t="inlineStr">
        <is>
          <t>Electricity bill alone cannot determine inverter kW. Use bill for energy consumption; use connected/simultaneous load and maximum demand for inverter sizing.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2026-09-15T18:48:22Z</dcterms:created>
  <dcterms:modified xmlns:dcterms="http://purl.org/dc/terms/" xmlns:xsi="http://www.w3.org/2001/XMLSchema-instance" xsi:type="dcterms:W3CDTF">2026-09-15T18:48:22Z</dcterms:modified>
</cp:coreProperties>
</file>